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105" windowWidth="17400" windowHeight="10515" activeTab="0"/>
  </bookViews>
  <sheets>
    <sheet name="2015 Оригінал" sheetId="1" r:id="rId1"/>
  </sheets>
  <definedNames>
    <definedName name="_xlnm.Print_Area" localSheetId="0">'2015 Оригінал'!$A$1:$I$40</definedName>
  </definedNames>
  <calcPr fullCalcOnLoad="1"/>
</workbook>
</file>

<file path=xl/sharedStrings.xml><?xml version="1.0" encoding="utf-8"?>
<sst xmlns="http://schemas.openxmlformats.org/spreadsheetml/2006/main" count="64" uniqueCount="59">
  <si>
    <t>Загальний фонд</t>
  </si>
  <si>
    <t>Спеціальний фонд</t>
  </si>
  <si>
    <t>01</t>
  </si>
  <si>
    <t>ВСЬОГО</t>
  </si>
  <si>
    <t>09</t>
  </si>
  <si>
    <t>(тис.грн)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</si>
  <si>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</si>
  <si>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</si>
  <si>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Разом загальний та спеціальний фонди</t>
  </si>
  <si>
    <t>Уточнений план на 2014 рік</t>
  </si>
  <si>
    <t>Відхилення</t>
  </si>
  <si>
    <t>Виконавчий комітет Калуської міської ради</t>
  </si>
  <si>
    <t>Програма розвитку місцевого самоврядування</t>
  </si>
  <si>
    <t xml:space="preserve">Центральна районна лікарня </t>
  </si>
  <si>
    <t xml:space="preserve">Регіональна цільова програма медикаментозного забезпечення                      </t>
  </si>
  <si>
    <t>Програма "Розвиток освіти м.Калуша на 2011-2015р.р."</t>
  </si>
  <si>
    <t xml:space="preserve">Програма "Розвиток культури міста Калуша на 2012-2015 роки" </t>
  </si>
  <si>
    <t>Управління житлово-комунального господарства</t>
  </si>
  <si>
    <t xml:space="preserve"> Управління культури, національностей та релігій Калуської міської ради</t>
  </si>
  <si>
    <t>Фонд комунальної власності територіальної громади м.Калуша</t>
  </si>
  <si>
    <t>Програма приватизації та управління комунальним майном територіальної громади м.Калуша на 2015р.</t>
  </si>
  <si>
    <t>Управління з питань надзвичайних ситуацій Калуської міської ради</t>
  </si>
  <si>
    <t>Програма проведення дератизаційних робіт в підвальних приміщеннях житлових будинків м.Калуша на 2013-2017 роки</t>
  </si>
  <si>
    <t>250404</t>
  </si>
  <si>
    <t>170800</t>
  </si>
  <si>
    <t>Програма удосконалення системи централізованого оповіщення керівного складу цивільного захисту населення м.Калуша на 2015-2019 роки</t>
  </si>
  <si>
    <t>210105</t>
  </si>
  <si>
    <t>Комплексна програма профілактики злочинності  на 2011-2015 роки, налагодження співробітництва МВ УМВС України в Івано-Франківській області з населенням ,залучення громадян до профілактики правопорушень та  боротьби зі злочинністю</t>
  </si>
  <si>
    <t xml:space="preserve">                                                </t>
  </si>
  <si>
    <t>Управління економічного розвитку міста Калуської міської ради</t>
  </si>
  <si>
    <t>Програма підтримки малого і середнього підприємництва м.Калуша на 2015-2016 роки</t>
  </si>
  <si>
    <t>Програма розвитку автотранспорту загального користування м.Калуша на 2015-2016 роки</t>
  </si>
  <si>
    <t>Перелік місцевих (регіональних) програм, які фінансуватимуться за рахунок коштів міського бюджету у 2015 році</t>
  </si>
  <si>
    <t>до рішення міської ради</t>
  </si>
  <si>
    <t>Управління освіти Калуської міської ради</t>
  </si>
  <si>
    <t xml:space="preserve">           </t>
  </si>
  <si>
    <t xml:space="preserve"> Управління праці та соціального захисту населення Калуської міської ради</t>
  </si>
  <si>
    <t>Управління в справах сім'ї, молоді та спорту</t>
  </si>
  <si>
    <t>Міська Програма соціального захисту на 2015 рік</t>
  </si>
  <si>
    <t>Програма фінансової підтримки громадськитх спортивних організацій  в м.Калуші на 2015 рік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</si>
  <si>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</si>
  <si>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Комплексна цільова соціальна програма розвитку цивільного захисту населення та території м.Калуша від надзвичайних ситуацій природного і техногенного характеру на 2014-2018 роки</t>
  </si>
  <si>
    <r>
      <t>Найменування
згідно з типовою відомчою/типовою програмною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1"/>
      </rPr>
      <t>/тимчасовою класифікацією видатків та кредитування місцевого бюджету</t>
    </r>
  </si>
  <si>
    <t>0133</t>
  </si>
  <si>
    <t>0830</t>
  </si>
  <si>
    <t>0990</t>
  </si>
  <si>
    <t>0763</t>
  </si>
  <si>
    <t>0810</t>
  </si>
  <si>
    <t>0822</t>
  </si>
  <si>
    <t>0829</t>
  </si>
  <si>
    <t>0620</t>
  </si>
  <si>
    <t>0460</t>
  </si>
  <si>
    <t>0320</t>
  </si>
  <si>
    <t>0411</t>
  </si>
  <si>
    <t>Олександр Челядин</t>
  </si>
  <si>
    <t>Додаток 6</t>
  </si>
  <si>
    <t>Програма утримання об'єктів благоустрою та дорожньо-мостового господарства м.Калуша на 2015 рік</t>
  </si>
  <si>
    <t xml:space="preserve">Секретар міської ради </t>
  </si>
  <si>
    <t>від  05.01.2015р. № 2833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</si>
</sst>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&quot;Так&quot;;&quot;Так&quot;;&quot;Ні&quot;"/>
    <numFmt numFmtId="184" formatCode="&quot;Істина&quot;;&quot;Істина&quot;;&quot;Хибність&quot;"/>
    <numFmt numFmtId="185" formatCode="&quot;Увімк&quot;;&quot;Увімк&quot;;&quot;Вимк&quot;"/>
    <numFmt numFmtId="186" formatCode="#,##0.0"/>
    <numFmt numFmtId="187" formatCode="General_)"/>
    <numFmt numFmtId="188" formatCode="#,##0.0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4">
    <xf numFmtId="0" fontId="0" fillId="0" borderId="0" xfId="0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vertical="center"/>
    </xf>
    <xf numFmtId="0" fontId="3" fillId="24" borderId="10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4" fontId="3" fillId="25" borderId="10" xfId="0" applyNumberFormat="1" applyFont="1" applyFill="1" applyBorder="1" applyAlignment="1">
      <alignment vertical="center" wrapText="1"/>
    </xf>
    <xf numFmtId="186" fontId="4" fillId="0" borderId="10" xfId="0" applyNumberFormat="1" applyFont="1" applyFill="1" applyBorder="1" applyAlignment="1">
      <alignment horizontal="right" vertical="center"/>
    </xf>
    <xf numFmtId="186" fontId="4" fillId="0" borderId="10" xfId="0" applyNumberFormat="1" applyFont="1" applyFill="1" applyBorder="1" applyAlignment="1">
      <alignment horizontal="right" vertical="center" wrapText="1"/>
    </xf>
    <xf numFmtId="186" fontId="3" fillId="24" borderId="13" xfId="0" applyNumberFormat="1" applyFont="1" applyFill="1" applyBorder="1" applyAlignment="1">
      <alignment horizontal="right" vertical="center"/>
    </xf>
    <xf numFmtId="186" fontId="3" fillId="24" borderId="10" xfId="0" applyNumberFormat="1" applyFont="1" applyFill="1" applyBorder="1" applyAlignment="1">
      <alignment horizontal="right" vertical="center" wrapText="1"/>
    </xf>
    <xf numFmtId="186" fontId="3" fillId="0" borderId="10" xfId="0" applyNumberFormat="1" applyFont="1" applyFill="1" applyBorder="1" applyAlignment="1">
      <alignment horizontal="right" vertical="center" wrapText="1"/>
    </xf>
    <xf numFmtId="186" fontId="3" fillId="24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24" borderId="11" xfId="0" applyFont="1" applyFill="1" applyBorder="1" applyAlignment="1">
      <alignment horizontal="center" vertical="center"/>
    </xf>
    <xf numFmtId="186" fontId="3" fillId="24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80" fontId="3" fillId="24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 wrapText="1"/>
    </xf>
    <xf numFmtId="186" fontId="3" fillId="25" borderId="0" xfId="0" applyNumberFormat="1" applyFont="1" applyFill="1" applyBorder="1" applyAlignment="1">
      <alignment horizontal="right" vertical="center" wrapText="1"/>
    </xf>
    <xf numFmtId="4" fontId="3" fillId="25" borderId="0" xfId="0" applyNumberFormat="1" applyFont="1" applyFill="1" applyBorder="1" applyAlignment="1">
      <alignment vertical="center" wrapText="1"/>
    </xf>
    <xf numFmtId="186" fontId="3" fillId="24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4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C1">
      <selection activeCell="E4" sqref="E4"/>
    </sheetView>
  </sheetViews>
  <sheetFormatPr defaultColWidth="9.140625" defaultRowHeight="12.75"/>
  <cols>
    <col min="1" max="1" width="0.13671875" style="2" hidden="1" customWidth="1"/>
    <col min="2" max="2" width="13.28125" style="2" customWidth="1"/>
    <col min="3" max="3" width="19.8515625" style="3" customWidth="1"/>
    <col min="4" max="4" width="81.421875" style="2" customWidth="1"/>
    <col min="5" max="5" width="22.28125" style="2" customWidth="1"/>
    <col min="6" max="6" width="21.57421875" style="2" customWidth="1"/>
    <col min="7" max="7" width="22.57421875" style="2" customWidth="1"/>
    <col min="8" max="8" width="12.140625" style="2" hidden="1" customWidth="1"/>
    <col min="9" max="9" width="13.00390625" style="2" hidden="1" customWidth="1"/>
    <col min="10" max="10" width="9.7109375" style="2" customWidth="1"/>
    <col min="11" max="16384" width="9.140625" style="2" customWidth="1"/>
  </cols>
  <sheetData>
    <row r="1" ht="12.75">
      <c r="G1" s="4" t="s">
        <v>55</v>
      </c>
    </row>
    <row r="2" spans="5:7" ht="12.75">
      <c r="E2" s="4"/>
      <c r="G2" s="4" t="s">
        <v>33</v>
      </c>
    </row>
    <row r="3" spans="5:7" ht="12.75">
      <c r="E3" s="4"/>
      <c r="G3" s="4" t="s">
        <v>58</v>
      </c>
    </row>
    <row r="4" spans="4:5" ht="15.75">
      <c r="D4" s="53" t="s">
        <v>32</v>
      </c>
      <c r="E4" s="53"/>
    </row>
    <row r="5" spans="5:7" ht="16.5" customHeight="1">
      <c r="E5" s="5"/>
      <c r="F5" s="5"/>
      <c r="G5" s="6" t="s">
        <v>5</v>
      </c>
    </row>
    <row r="6" spans="1:9" ht="78" customHeight="1">
      <c r="A6" s="7" t="s">
        <v>40</v>
      </c>
      <c r="B6" s="54" t="s">
        <v>6</v>
      </c>
      <c r="C6" s="55" t="s">
        <v>7</v>
      </c>
      <c r="D6" s="54" t="s">
        <v>42</v>
      </c>
      <c r="E6" s="54" t="s">
        <v>0</v>
      </c>
      <c r="F6" s="56" t="s">
        <v>1</v>
      </c>
      <c r="G6" s="56" t="s">
        <v>8</v>
      </c>
      <c r="H6" s="8" t="s">
        <v>9</v>
      </c>
      <c r="I6" s="8" t="s">
        <v>10</v>
      </c>
    </row>
    <row r="7" spans="1:9" s="59" customFormat="1" ht="17.25" customHeight="1">
      <c r="A7" s="9">
        <v>73</v>
      </c>
      <c r="B7" s="10"/>
      <c r="C7" s="57"/>
      <c r="D7" s="30" t="s">
        <v>11</v>
      </c>
      <c r="E7" s="50">
        <f>E8+E9+E10</f>
        <v>2193</v>
      </c>
      <c r="F7" s="50">
        <f>F8+F9+F10</f>
        <v>0</v>
      </c>
      <c r="G7" s="50">
        <f>G8+G9+G10</f>
        <v>2193</v>
      </c>
      <c r="H7" s="58"/>
      <c r="I7" s="58"/>
    </row>
    <row r="8" spans="1:11" ht="12.75">
      <c r="A8" s="11"/>
      <c r="B8" s="11">
        <v>120100</v>
      </c>
      <c r="C8" s="12" t="s">
        <v>44</v>
      </c>
      <c r="D8" s="91" t="s">
        <v>12</v>
      </c>
      <c r="E8" s="47">
        <v>525</v>
      </c>
      <c r="F8" s="48"/>
      <c r="G8" s="48">
        <f>SUM(E8:F8)</f>
        <v>525</v>
      </c>
      <c r="H8" s="60">
        <v>134</v>
      </c>
      <c r="I8" s="60">
        <f>G8-H8</f>
        <v>391</v>
      </c>
      <c r="J8" s="61"/>
      <c r="K8" s="59"/>
    </row>
    <row r="9" spans="1:11" ht="12.75">
      <c r="A9" s="11"/>
      <c r="B9" s="11">
        <v>120201</v>
      </c>
      <c r="C9" s="12" t="s">
        <v>44</v>
      </c>
      <c r="D9" s="92"/>
      <c r="E9" s="47">
        <v>425</v>
      </c>
      <c r="F9" s="48"/>
      <c r="G9" s="48">
        <f>SUM(E9:F9)</f>
        <v>425</v>
      </c>
      <c r="H9" s="60"/>
      <c r="I9" s="60"/>
      <c r="J9" s="61"/>
      <c r="K9" s="59"/>
    </row>
    <row r="10" spans="1:11" ht="12.75">
      <c r="A10" s="11"/>
      <c r="B10" s="11">
        <v>250404</v>
      </c>
      <c r="C10" s="12" t="s">
        <v>43</v>
      </c>
      <c r="D10" s="93"/>
      <c r="E10" s="47">
        <v>1243</v>
      </c>
      <c r="F10" s="48"/>
      <c r="G10" s="48">
        <f>SUM(E10:F10)</f>
        <v>1243</v>
      </c>
      <c r="H10" s="60">
        <v>6.5</v>
      </c>
      <c r="I10" s="60">
        <f aca="true" t="shared" si="0" ref="I10:I36">G10-H10</f>
        <v>1236.5</v>
      </c>
      <c r="J10" s="62"/>
      <c r="K10" s="59"/>
    </row>
    <row r="11" spans="1:9" s="59" customFormat="1" ht="12.75">
      <c r="A11" s="13">
        <v>67</v>
      </c>
      <c r="B11" s="14"/>
      <c r="C11" s="63"/>
      <c r="D11" s="15" t="s">
        <v>34</v>
      </c>
      <c r="E11" s="64">
        <f>E12</f>
        <v>800</v>
      </c>
      <c r="F11" s="64">
        <f>F12</f>
        <v>650</v>
      </c>
      <c r="G11" s="64">
        <f>E11+F11</f>
        <v>1450</v>
      </c>
      <c r="H11" s="65"/>
      <c r="I11" s="60">
        <f t="shared" si="0"/>
        <v>1450</v>
      </c>
    </row>
    <row r="12" spans="1:11" ht="12.75">
      <c r="A12" s="11"/>
      <c r="B12" s="11">
        <v>70807</v>
      </c>
      <c r="C12" s="39" t="s">
        <v>45</v>
      </c>
      <c r="D12" s="40" t="s">
        <v>15</v>
      </c>
      <c r="E12" s="48">
        <v>800</v>
      </c>
      <c r="F12" s="48">
        <v>650</v>
      </c>
      <c r="G12" s="48">
        <f>SUM(E12:F12)</f>
        <v>1450</v>
      </c>
      <c r="H12" s="1" t="e">
        <f>SUM(#REF!)</f>
        <v>#REF!</v>
      </c>
      <c r="I12" s="60" t="e">
        <f>G12-H12</f>
        <v>#REF!</v>
      </c>
      <c r="J12" s="59"/>
      <c r="K12" s="59"/>
    </row>
    <row r="13" spans="1:9" s="59" customFormat="1" ht="17.25" customHeight="1">
      <c r="A13" s="16" t="s">
        <v>4</v>
      </c>
      <c r="B13" s="14"/>
      <c r="C13" s="63"/>
      <c r="D13" s="17" t="s">
        <v>13</v>
      </c>
      <c r="E13" s="50">
        <f>E14</f>
        <v>12000</v>
      </c>
      <c r="F13" s="50">
        <f>F14</f>
        <v>0</v>
      </c>
      <c r="G13" s="50">
        <f aca="true" t="shared" si="1" ref="G13:G22">E13+F13</f>
        <v>12000</v>
      </c>
      <c r="H13" s="65"/>
      <c r="I13" s="60">
        <f t="shared" si="0"/>
        <v>12000</v>
      </c>
    </row>
    <row r="14" spans="1:9" s="59" customFormat="1" ht="12.75">
      <c r="A14" s="18"/>
      <c r="B14" s="11">
        <v>81002</v>
      </c>
      <c r="C14" s="12" t="s">
        <v>46</v>
      </c>
      <c r="D14" s="19" t="s">
        <v>14</v>
      </c>
      <c r="E14" s="47">
        <v>12000</v>
      </c>
      <c r="F14" s="51"/>
      <c r="G14" s="47">
        <f t="shared" si="1"/>
        <v>12000</v>
      </c>
      <c r="H14" s="65">
        <v>217.358</v>
      </c>
      <c r="I14" s="60">
        <f t="shared" si="0"/>
        <v>11782.642</v>
      </c>
    </row>
    <row r="15" spans="1:9" s="59" customFormat="1" ht="12.75">
      <c r="A15" s="20"/>
      <c r="B15" s="21"/>
      <c r="C15" s="22"/>
      <c r="D15" s="23" t="s">
        <v>37</v>
      </c>
      <c r="E15" s="49">
        <f>E16</f>
        <v>240</v>
      </c>
      <c r="F15" s="49">
        <f>F16</f>
        <v>0</v>
      </c>
      <c r="G15" s="49">
        <f t="shared" si="1"/>
        <v>240</v>
      </c>
      <c r="H15" s="66"/>
      <c r="I15" s="27"/>
    </row>
    <row r="16" spans="1:9" s="59" customFormat="1" ht="12.75">
      <c r="A16" s="20"/>
      <c r="B16" s="11">
        <v>130112</v>
      </c>
      <c r="C16" s="24" t="s">
        <v>47</v>
      </c>
      <c r="D16" s="19" t="s">
        <v>39</v>
      </c>
      <c r="E16" s="25">
        <v>240</v>
      </c>
      <c r="F16" s="26"/>
      <c r="G16" s="27">
        <f t="shared" si="1"/>
        <v>240</v>
      </c>
      <c r="H16" s="66"/>
      <c r="I16" s="27"/>
    </row>
    <row r="17" spans="1:9" s="59" customFormat="1" ht="18" customHeight="1">
      <c r="A17" s="20"/>
      <c r="B17" s="28"/>
      <c r="C17" s="29" t="s">
        <v>35</v>
      </c>
      <c r="D17" s="30" t="s">
        <v>36</v>
      </c>
      <c r="E17" s="67">
        <f>E19+E20+E21+E18</f>
        <v>2819</v>
      </c>
      <c r="F17" s="67">
        <f>F19+F20+F21</f>
        <v>0</v>
      </c>
      <c r="G17" s="67">
        <f t="shared" si="1"/>
        <v>2819</v>
      </c>
      <c r="H17" s="66">
        <v>287.189</v>
      </c>
      <c r="I17" s="27">
        <f t="shared" si="0"/>
        <v>2531.811</v>
      </c>
    </row>
    <row r="18" spans="1:9" s="72" customFormat="1" ht="12.75">
      <c r="A18" s="31"/>
      <c r="B18" s="34">
        <v>90412</v>
      </c>
      <c r="C18" s="68">
        <v>1090</v>
      </c>
      <c r="D18" s="84" t="s">
        <v>38</v>
      </c>
      <c r="E18" s="69">
        <v>1844</v>
      </c>
      <c r="F18" s="69"/>
      <c r="G18" s="69">
        <f t="shared" si="1"/>
        <v>1844</v>
      </c>
      <c r="H18" s="70"/>
      <c r="I18" s="71"/>
    </row>
    <row r="19" spans="1:9" s="59" customFormat="1" ht="12.75">
      <c r="A19" s="33"/>
      <c r="B19" s="32">
        <v>91205</v>
      </c>
      <c r="C19" s="78">
        <v>1010</v>
      </c>
      <c r="D19" s="85"/>
      <c r="E19" s="74">
        <v>80</v>
      </c>
      <c r="F19" s="74"/>
      <c r="G19" s="74">
        <f t="shared" si="1"/>
        <v>80</v>
      </c>
      <c r="H19" s="73"/>
      <c r="I19" s="75"/>
    </row>
    <row r="20" spans="1:9" s="59" customFormat="1" ht="12.75">
      <c r="A20" s="18"/>
      <c r="B20" s="32">
        <v>91207</v>
      </c>
      <c r="C20" s="11">
        <v>1060</v>
      </c>
      <c r="D20" s="85"/>
      <c r="E20" s="69">
        <v>850</v>
      </c>
      <c r="F20" s="69"/>
      <c r="G20" s="69">
        <f t="shared" si="1"/>
        <v>850</v>
      </c>
      <c r="H20" s="65"/>
      <c r="I20" s="60"/>
    </row>
    <row r="21" spans="1:9" s="59" customFormat="1" ht="12.75">
      <c r="A21" s="18"/>
      <c r="B21" s="32">
        <v>170102</v>
      </c>
      <c r="C21" s="11">
        <v>1070</v>
      </c>
      <c r="D21" s="86"/>
      <c r="E21" s="69">
        <v>45</v>
      </c>
      <c r="F21" s="69"/>
      <c r="G21" s="69">
        <f t="shared" si="1"/>
        <v>45</v>
      </c>
      <c r="H21" s="65"/>
      <c r="I21" s="60"/>
    </row>
    <row r="22" spans="1:9" s="59" customFormat="1" ht="17.25" customHeight="1">
      <c r="A22" s="13">
        <v>53</v>
      </c>
      <c r="B22" s="35" t="s">
        <v>28</v>
      </c>
      <c r="C22" s="36"/>
      <c r="D22" s="17" t="s">
        <v>18</v>
      </c>
      <c r="E22" s="50">
        <f>E23+E24</f>
        <v>600</v>
      </c>
      <c r="F22" s="50">
        <f>F23+F24</f>
        <v>500</v>
      </c>
      <c r="G22" s="50">
        <f t="shared" si="1"/>
        <v>1100</v>
      </c>
      <c r="H22" s="65"/>
      <c r="I22" s="60">
        <f t="shared" si="0"/>
        <v>1100</v>
      </c>
    </row>
    <row r="23" spans="1:11" ht="12.75">
      <c r="A23" s="11"/>
      <c r="B23" s="11">
        <v>110103</v>
      </c>
      <c r="C23" s="12" t="s">
        <v>48</v>
      </c>
      <c r="D23" s="89" t="s">
        <v>16</v>
      </c>
      <c r="E23" s="48">
        <v>200</v>
      </c>
      <c r="F23" s="48"/>
      <c r="G23" s="48">
        <f>SUM(E23:F23)</f>
        <v>200</v>
      </c>
      <c r="H23" s="76"/>
      <c r="I23" s="60"/>
      <c r="J23" s="59"/>
      <c r="K23" s="59"/>
    </row>
    <row r="24" spans="1:11" ht="12.75">
      <c r="A24" s="11"/>
      <c r="B24" s="11">
        <v>110502</v>
      </c>
      <c r="C24" s="12" t="s">
        <v>49</v>
      </c>
      <c r="D24" s="90"/>
      <c r="E24" s="48">
        <v>400</v>
      </c>
      <c r="F24" s="48">
        <v>500</v>
      </c>
      <c r="G24" s="48">
        <f>SUM(E24:F24)</f>
        <v>900</v>
      </c>
      <c r="H24" s="76">
        <v>228</v>
      </c>
      <c r="I24" s="60">
        <f t="shared" si="0"/>
        <v>672</v>
      </c>
      <c r="J24" s="59"/>
      <c r="K24" s="59"/>
    </row>
    <row r="25" spans="1:11" ht="17.25" customHeight="1">
      <c r="A25" s="13">
        <v>30</v>
      </c>
      <c r="B25" s="37"/>
      <c r="C25" s="87" t="s">
        <v>17</v>
      </c>
      <c r="D25" s="88"/>
      <c r="E25" s="52">
        <f>E27+E26</f>
        <v>15670.5</v>
      </c>
      <c r="F25" s="52">
        <f>F27+F26</f>
        <v>0</v>
      </c>
      <c r="G25" s="52">
        <f>E25+F25</f>
        <v>15670.5</v>
      </c>
      <c r="H25" s="60"/>
      <c r="I25" s="60">
        <f t="shared" si="0"/>
        <v>15670.5</v>
      </c>
      <c r="J25" s="59"/>
      <c r="K25" s="59"/>
    </row>
    <row r="26" spans="1:11" ht="25.5">
      <c r="A26" s="11"/>
      <c r="B26" s="38">
        <v>100203</v>
      </c>
      <c r="C26" s="39" t="s">
        <v>50</v>
      </c>
      <c r="D26" s="40" t="s">
        <v>56</v>
      </c>
      <c r="E26" s="47">
        <v>15628</v>
      </c>
      <c r="F26" s="48"/>
      <c r="G26" s="48">
        <f>SUM(E26:F26)</f>
        <v>15628</v>
      </c>
      <c r="H26" s="60">
        <v>0</v>
      </c>
      <c r="I26" s="60">
        <f>G26-H26</f>
        <v>15628</v>
      </c>
      <c r="J26" s="59"/>
      <c r="K26" s="59"/>
    </row>
    <row r="27" spans="1:11" ht="14.25" customHeight="1">
      <c r="A27" s="11"/>
      <c r="B27" s="38">
        <v>250404</v>
      </c>
      <c r="C27" s="39" t="s">
        <v>43</v>
      </c>
      <c r="D27" s="40" t="s">
        <v>22</v>
      </c>
      <c r="E27" s="47">
        <v>42.5</v>
      </c>
      <c r="F27" s="48"/>
      <c r="G27" s="48">
        <f aca="true" t="shared" si="2" ref="G27:G36">SUM(E27:F27)</f>
        <v>42.5</v>
      </c>
      <c r="H27" s="60">
        <v>602.3</v>
      </c>
      <c r="I27" s="60">
        <f t="shared" si="0"/>
        <v>-559.8</v>
      </c>
      <c r="J27" s="59"/>
      <c r="K27" s="59"/>
    </row>
    <row r="28" spans="1:9" s="59" customFormat="1" ht="17.25" customHeight="1">
      <c r="A28" s="13">
        <v>24</v>
      </c>
      <c r="B28" s="13"/>
      <c r="C28" s="36"/>
      <c r="D28" s="15" t="s">
        <v>19</v>
      </c>
      <c r="E28" s="52">
        <f>E29</f>
        <v>279.3</v>
      </c>
      <c r="F28" s="52">
        <f>F29</f>
        <v>0</v>
      </c>
      <c r="G28" s="52">
        <f>E28+F28</f>
        <v>279.3</v>
      </c>
      <c r="H28" s="60"/>
      <c r="I28" s="60">
        <f t="shared" si="0"/>
        <v>279.3</v>
      </c>
    </row>
    <row r="29" spans="1:11" ht="25.5">
      <c r="A29" s="41"/>
      <c r="B29" s="11">
        <v>250404</v>
      </c>
      <c r="C29" s="12" t="s">
        <v>43</v>
      </c>
      <c r="D29" s="40" t="s">
        <v>20</v>
      </c>
      <c r="E29" s="47">
        <v>279.3</v>
      </c>
      <c r="F29" s="47"/>
      <c r="G29" s="48">
        <f t="shared" si="2"/>
        <v>279.3</v>
      </c>
      <c r="H29" s="60">
        <v>0</v>
      </c>
      <c r="I29" s="60">
        <f t="shared" si="0"/>
        <v>279.3</v>
      </c>
      <c r="J29" s="59"/>
      <c r="K29" s="59"/>
    </row>
    <row r="30" spans="1:9" s="59" customFormat="1" ht="17.25" customHeight="1">
      <c r="A30" s="13">
        <v>15</v>
      </c>
      <c r="B30" s="13"/>
      <c r="C30" s="15"/>
      <c r="D30" s="17" t="s">
        <v>21</v>
      </c>
      <c r="E30" s="52">
        <f>E31+E33+E32</f>
        <v>1422.4</v>
      </c>
      <c r="F30" s="52">
        <f>F31+F33+F32</f>
        <v>0</v>
      </c>
      <c r="G30" s="52">
        <f>E30+F30</f>
        <v>1422.4</v>
      </c>
      <c r="H30" s="60"/>
      <c r="I30" s="60">
        <f t="shared" si="0"/>
        <v>1422.4</v>
      </c>
    </row>
    <row r="31" spans="1:11" ht="25.5">
      <c r="A31" s="11"/>
      <c r="B31" s="12" t="s">
        <v>24</v>
      </c>
      <c r="C31" s="12" t="s">
        <v>51</v>
      </c>
      <c r="D31" s="40" t="s">
        <v>25</v>
      </c>
      <c r="E31" s="47">
        <v>16</v>
      </c>
      <c r="F31" s="48"/>
      <c r="G31" s="48">
        <f t="shared" si="2"/>
        <v>16</v>
      </c>
      <c r="H31" s="60">
        <v>30</v>
      </c>
      <c r="I31" s="60">
        <f t="shared" si="0"/>
        <v>-14</v>
      </c>
      <c r="J31" s="59"/>
      <c r="K31" s="59"/>
    </row>
    <row r="32" spans="1:11" ht="25.5">
      <c r="A32" s="11"/>
      <c r="B32" s="12" t="s">
        <v>26</v>
      </c>
      <c r="C32" s="12" t="s">
        <v>52</v>
      </c>
      <c r="D32" s="40" t="s">
        <v>41</v>
      </c>
      <c r="E32" s="47">
        <v>20</v>
      </c>
      <c r="F32" s="48"/>
      <c r="G32" s="48">
        <f>SUM(E32:F32)</f>
        <v>20</v>
      </c>
      <c r="H32" s="60">
        <v>3099.8</v>
      </c>
      <c r="I32" s="60">
        <f>G32-H32</f>
        <v>-3079.8</v>
      </c>
      <c r="J32" s="59"/>
      <c r="K32" s="59"/>
    </row>
    <row r="33" spans="1:11" ht="38.25">
      <c r="A33" s="11"/>
      <c r="B33" s="12" t="s">
        <v>23</v>
      </c>
      <c r="C33" s="12" t="s">
        <v>43</v>
      </c>
      <c r="D33" s="40" t="s">
        <v>27</v>
      </c>
      <c r="E33" s="47">
        <v>1386.4</v>
      </c>
      <c r="F33" s="48"/>
      <c r="G33" s="48">
        <f t="shared" si="2"/>
        <v>1386.4</v>
      </c>
      <c r="H33" s="60">
        <v>652.7</v>
      </c>
      <c r="I33" s="60">
        <f t="shared" si="0"/>
        <v>733.7</v>
      </c>
      <c r="J33" s="59"/>
      <c r="K33" s="59"/>
    </row>
    <row r="34" spans="1:9" s="59" customFormat="1" ht="17.25" customHeight="1">
      <c r="A34" s="16" t="s">
        <v>2</v>
      </c>
      <c r="B34" s="16"/>
      <c r="C34" s="10"/>
      <c r="D34" s="10" t="s">
        <v>29</v>
      </c>
      <c r="E34" s="50">
        <f>E35+E36</f>
        <v>44</v>
      </c>
      <c r="F34" s="50">
        <f>F35+F36</f>
        <v>0</v>
      </c>
      <c r="G34" s="50">
        <f>E34+F34</f>
        <v>44</v>
      </c>
      <c r="H34" s="65"/>
      <c r="I34" s="60">
        <f t="shared" si="0"/>
        <v>44</v>
      </c>
    </row>
    <row r="35" spans="1:11" ht="12.75">
      <c r="A35" s="38"/>
      <c r="B35" s="42">
        <v>171000</v>
      </c>
      <c r="C35" s="43" t="s">
        <v>51</v>
      </c>
      <c r="D35" s="44" t="s">
        <v>31</v>
      </c>
      <c r="E35" s="47">
        <v>4</v>
      </c>
      <c r="F35" s="48"/>
      <c r="G35" s="48">
        <f t="shared" si="2"/>
        <v>4</v>
      </c>
      <c r="H35" s="60">
        <v>0</v>
      </c>
      <c r="I35" s="60">
        <f t="shared" si="0"/>
        <v>4</v>
      </c>
      <c r="J35" s="59"/>
      <c r="K35" s="59"/>
    </row>
    <row r="36" spans="1:11" ht="12.75">
      <c r="A36" s="38"/>
      <c r="B36" s="38">
        <v>180404</v>
      </c>
      <c r="C36" s="39" t="s">
        <v>53</v>
      </c>
      <c r="D36" s="45" t="s">
        <v>30</v>
      </c>
      <c r="E36" s="47">
        <v>40</v>
      </c>
      <c r="F36" s="48"/>
      <c r="G36" s="48">
        <f t="shared" si="2"/>
        <v>40</v>
      </c>
      <c r="H36" s="60">
        <v>1632</v>
      </c>
      <c r="I36" s="60">
        <f t="shared" si="0"/>
        <v>-1592</v>
      </c>
      <c r="J36" s="59"/>
      <c r="K36" s="59"/>
    </row>
    <row r="37" spans="1:11" ht="20.25" customHeight="1">
      <c r="A37" s="83" t="s">
        <v>3</v>
      </c>
      <c r="B37" s="83"/>
      <c r="C37" s="83"/>
      <c r="D37" s="83"/>
      <c r="E37" s="82">
        <f>E7+E11+E13+E15+E17+E22+E25+E28+E30+E34</f>
        <v>36068.200000000004</v>
      </c>
      <c r="F37" s="82">
        <f>F7+F11+F13+F15+F17+F22+F25+F28+F30+F34</f>
        <v>1150</v>
      </c>
      <c r="G37" s="82">
        <f>G7+G11+G13+G15+G17+G22+G25+G28+G30+G34</f>
        <v>37218.200000000004</v>
      </c>
      <c r="H37" s="46" t="e">
        <f>SUM(H8:H10,H12,H14,H17:H21,H23:H24,#REF!,H27:H27,H29:H29,H31:H33,H35:H36,#REF!,#REF!,#REF!,#REF!,#REF!,#REF!)</f>
        <v>#REF!</v>
      </c>
      <c r="I37" s="46" t="e">
        <f>SUM(I8:I10,I12,I14,I17:I21,I23:I24,#REF!,I27:I27,I29:I29,I31:I33,I35:I36,#REF!,#REF!,#REF!,#REF!,#REF!,#REF!)</f>
        <v>#REF!</v>
      </c>
      <c r="J37" s="77"/>
      <c r="K37" s="59"/>
    </row>
    <row r="38" spans="1:11" ht="20.25" customHeight="1">
      <c r="A38" s="79"/>
      <c r="B38" s="79"/>
      <c r="C38" s="79"/>
      <c r="D38" s="79"/>
      <c r="E38" s="80"/>
      <c r="F38" s="80"/>
      <c r="G38" s="80"/>
      <c r="H38" s="81"/>
      <c r="I38" s="81"/>
      <c r="J38" s="77"/>
      <c r="K38" s="59"/>
    </row>
    <row r="39" spans="3:5" ht="12.75">
      <c r="C39" s="3" t="s">
        <v>57</v>
      </c>
      <c r="E39" s="2" t="s">
        <v>54</v>
      </c>
    </row>
  </sheetData>
  <sheetProtection/>
  <mergeCells count="5">
    <mergeCell ref="D8:D10"/>
    <mergeCell ref="A37:D37"/>
    <mergeCell ref="D18:D21"/>
    <mergeCell ref="C25:D25"/>
    <mergeCell ref="D23:D24"/>
  </mergeCells>
  <printOptions/>
  <pageMargins left="0.2362204724409449" right="0.1968503937007874" top="0.1968503937007874" bottom="0.2362204724409449" header="0.15748031496062992" footer="0.275590551181102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K-7392</dc:creator>
  <cp:keywords/>
  <dc:description/>
  <cp:lastModifiedBy>Admin</cp:lastModifiedBy>
  <cp:lastPrinted>2015-01-15T13:49:43Z</cp:lastPrinted>
  <dcterms:created xsi:type="dcterms:W3CDTF">2011-12-23T16:29:18Z</dcterms:created>
  <dcterms:modified xsi:type="dcterms:W3CDTF">2015-01-15T13:50:19Z</dcterms:modified>
  <cp:category/>
  <cp:version/>
  <cp:contentType/>
  <cp:contentStatus/>
</cp:coreProperties>
</file>